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/>
  <mc:AlternateContent xmlns:mc="http://schemas.openxmlformats.org/markup-compatibility/2006">
    <mc:Choice Requires="x15">
      <x15ac:absPath xmlns:x15ac="http://schemas.microsoft.com/office/spreadsheetml/2010/11/ac" url="https://coboxedoptimus-my.sharepoint.com/personal/optimusavg_optimusonderwijs_nl/Documents/Documenten/250908/"/>
    </mc:Choice>
  </mc:AlternateContent>
  <xr:revisionPtr revIDLastSave="0" documentId="8_{149C65C0-D6A6-4CA5-B8D3-C32CBA8BD9DA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Scorekaart" sheetId="1" r:id="rId1"/>
    <sheet name="Legenda &amp; uitleg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" l="1"/>
  <c r="J18" i="1"/>
  <c r="J17" i="1"/>
  <c r="J16" i="1"/>
  <c r="J15" i="1"/>
  <c r="J14" i="1"/>
  <c r="J13" i="1"/>
  <c r="J12" i="1"/>
  <c r="J11" i="1"/>
  <c r="J10" i="1"/>
  <c r="J7" i="1"/>
  <c r="J6" i="1"/>
  <c r="J5" i="1"/>
  <c r="J4" i="1"/>
</calcChain>
</file>

<file path=xl/sharedStrings.xml><?xml version="1.0" encoding="utf-8"?>
<sst xmlns="http://schemas.openxmlformats.org/spreadsheetml/2006/main" count="133" uniqueCount="74">
  <si>
    <t>Zelfevaluatiekaart AVG-beheersing (1–5)</t>
  </si>
  <si>
    <t xml:space="preserve">Naam school:  </t>
  </si>
  <si>
    <t>Instructie:</t>
  </si>
  <si>
    <t>Samenvatting (gemiddelde score)</t>
  </si>
  <si>
    <t>Scoor per punt: 1 = niet op orde · 2 = start · 3 = deels op orde · 4 = grotendeels op orde · 5 = op orde/borgd.</t>
  </si>
  <si>
    <t>Per thema</t>
  </si>
  <si>
    <t>Vul waar relevant een toelichting/bewijs (link of locatie), noteer acties, eigenaar en deadline.</t>
  </si>
  <si>
    <t>Beveiliging persoonsgegevens</t>
  </si>
  <si>
    <t>Bewustzijn</t>
  </si>
  <si>
    <t>Thema</t>
  </si>
  <si>
    <t>Kaart</t>
  </si>
  <si>
    <t>Punt</t>
  </si>
  <si>
    <t>Score (1-5)</t>
  </si>
  <si>
    <t>Toelichting / bewijs</t>
  </si>
  <si>
    <t>Actie nodig (Ja/Nee)</t>
  </si>
  <si>
    <t>Actie-eigenaar</t>
  </si>
  <si>
    <t>Deadline (jjjj-mm-dd)</t>
  </si>
  <si>
    <t>Rechten van betrokkenen</t>
  </si>
  <si>
    <t>Uitwisseling</t>
  </si>
  <si>
    <t>Uitwisseling alleen bij grondslag, doel en doelbinding.</t>
  </si>
  <si>
    <t>Legenda</t>
  </si>
  <si>
    <t>Uitwisseling alleen via AVG‑proof systemen van de stichting.</t>
  </si>
  <si>
    <t>1 = niet op orde</t>
  </si>
  <si>
    <t>Minimaliseer uitwisseling van bijzondere persoonsgegevens.</t>
  </si>
  <si>
    <t>2 = start</t>
  </si>
  <si>
    <t>Gevoelige gegevens versleutelen (M365 Outlook) én versleuteld verzenden.</t>
  </si>
  <si>
    <t>3 = deels op orde</t>
  </si>
  <si>
    <t>Opslag en beveiliging</t>
  </si>
  <si>
    <t>(Bijzondere) persoonsgegevens alleen in AVG‑proof systemen.</t>
  </si>
  <si>
    <t>4 = grotendeels op orde</t>
  </si>
  <si>
    <t>Geen externe apparaten/memorysticks voor opslag van persoonsgegevens.</t>
  </si>
  <si>
    <t>5 = op orde/borgd</t>
  </si>
  <si>
    <t>Autorisatie en toegang</t>
  </si>
  <si>
    <t>ParnasSys‑toegang op basis van functie en taak (least privilege).</t>
  </si>
  <si>
    <t>Alleen medewerkers in dienst hebben toegang tot ParnasSys.</t>
  </si>
  <si>
    <t>Scherm vergrendelen bij verlaten werkplek.</t>
  </si>
  <si>
    <t>Printen alleen na authenticatiecode (follow‑me printing).</t>
  </si>
  <si>
    <t>Privacybewustzijn</t>
  </si>
  <si>
    <t>Regelmatig korte AVG‑updates in het team.</t>
  </si>
  <si>
    <t>Houd elkaar alert op dagelijks veilig omgaan met gegevens.</t>
  </si>
  <si>
    <t>Neem veilig werken op in de dagelijkse routine.</t>
  </si>
  <si>
    <t>Toon voorbeeldgedrag en spreek elkaar aan bij afwijkingen.</t>
  </si>
  <si>
    <t>Verwerkersovereenkomsten eerst naar de Privacy Officer.</t>
  </si>
  <si>
    <t>Verwerkersovereenkomst fotograaf: vraag en verifieer via Privacy Officer.</t>
  </si>
  <si>
    <t>Mediawijsheid leerlingen</t>
  </si>
  <si>
    <t>In alle groepen minimaal 1× per jaar aandacht voor mediawijsheid.</t>
  </si>
  <si>
    <t>ICT en sociale media</t>
  </si>
  <si>
    <t>Handelen conform ICT‑gedragscode bedrijfsmiddelen.</t>
  </si>
  <si>
    <t>Geen persoonsgegevens invoeren op gratis internetsites/tools.</t>
  </si>
  <si>
    <t>Toestemming vragen</t>
  </si>
  <si>
    <t>Leerlingen: toestemming via aanmeldformulier en oudercommunicatie‑app.</t>
  </si>
  <si>
    <t>Toestemmingsformulieren veilig bewaren.</t>
  </si>
  <si>
    <t>Geen publicatie van leerling‑beeldmateriaal zonder oudertoestemming.</t>
  </si>
  <si>
    <t>Ouders jaarlijks attenderen op mogelijkheid tot wijzigen van toestemming.</t>
  </si>
  <si>
    <t>Medewerkers: gebruik officieel toestemmingsformulier.</t>
  </si>
  <si>
    <t>Geen publicatie van medewerkers zonder aantoonbare toestemming.</t>
  </si>
  <si>
    <t>Informatieplicht</t>
  </si>
  <si>
    <t>Privacyverklaring openbaar en goed vindbaar op schoolwebsite.</t>
  </si>
  <si>
    <t>Formulieren beeldmateriaal (toestemming/wijziging) via schoolwebsite beschikbaar.</t>
  </si>
  <si>
    <t>Protocol melden datalek op de schoolwebsite vindbaar.</t>
  </si>
  <si>
    <t>Informeer medewerkers over privacyverklaring en ICT‑gedragscode.</t>
  </si>
  <si>
    <t>Bewaar- en vernietigingsplicht</t>
  </si>
  <si>
    <t>Opschonen digitale bronnen</t>
  </si>
  <si>
    <t>Verwijder gegevens van (oud‑)leerlingen en (oud‑)medewerkers volgens beleid.</t>
  </si>
  <si>
    <t>Medewerkers schonen 1× per jaar hun mailbox op.</t>
  </si>
  <si>
    <t>Controleer SharePoint/Teams/OneDrive en verwijder onnodige info.</t>
  </si>
  <si>
    <t>Einde schooljaar: ouderapp en schoolwebsite onnodige berichten verwijderen.</t>
  </si>
  <si>
    <t>Vernietiging papieren documentatie</t>
  </si>
  <si>
    <t>Jaarlijks papieren documentatie (dossiers) beoordelen en waar nodig verwijderen.</t>
  </si>
  <si>
    <t>Bijzondere persoonsgegevens via de daarvoor bestemde container vernietigen.</t>
  </si>
  <si>
    <t>Zo gebruik je deze zelfevaluatiekaart</t>
  </si>
  <si>
    <t>• Scoor per punt van 1 tot 5.
• Voeg bij een lage score (1–3) een korte toelichting toe en vink ‘Actie nodig’ aan.
• Noteer eigenaar en deadline. Gebruik bewijslast (link/bestand/locatie) waar mogelijk.
• De samenvatting bovenaan ‘Scorekaart’ toont gemiddelde scores per thema en kaart.</t>
  </si>
  <si>
    <t>Schaal (1–5)</t>
  </si>
  <si>
    <t>1 = niet op orde | 2 = start | 3 = deels op orde | 4 = grotendeels op orde | 5 = op orde/borgd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</si>
</sst>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5">
    <font>
      <sz val="11"/>
      <color theme="1"/>
      <name val="Calibri"/>
      <family val="2"/>
      <scheme val="minor"/>
    </font>
    <font>
      <b/>
      <sz val="14"/>
      <name val="Calibri"/>
    </font>
    <font>
      <b/>
      <sz val="11"/>
      <name val="Calibri"/>
    </font>
    <font>
      <b/>
      <sz val="12"/>
      <name val="Calibri"/>
    </font>
    <font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DDDDD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164" fontId="0" fillId="3" borderId="1" xfId="0" applyNumberFormat="1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4" xfId="0" applyFill="1" applyBorder="1" applyAlignment="1">
      <alignment wrapText="1"/>
    </xf>
    <xf numFmtId="164" fontId="0" fillId="3" borderId="4" xfId="0" applyNumberFormat="1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7" xfId="0" applyFill="1" applyBorder="1" applyAlignment="1">
      <alignment wrapText="1"/>
    </xf>
    <xf numFmtId="164" fontId="0" fillId="3" borderId="7" xfId="0" applyNumberFormat="1" applyFill="1" applyBorder="1"/>
    <xf numFmtId="0" fontId="0" fillId="4" borderId="1" xfId="0" applyFill="1" applyBorder="1"/>
    <xf numFmtId="0" fontId="0" fillId="4" borderId="1" xfId="0" applyFill="1" applyBorder="1" applyAlignment="1">
      <alignment wrapText="1"/>
    </xf>
    <xf numFmtId="164" fontId="0" fillId="4" borderId="1" xfId="0" applyNumberFormat="1" applyFill="1" applyBorder="1"/>
    <xf numFmtId="0" fontId="0" fillId="4" borderId="7" xfId="0" applyFill="1" applyBorder="1"/>
    <xf numFmtId="0" fontId="0" fillId="4" borderId="7" xfId="0" applyFill="1" applyBorder="1" applyAlignment="1">
      <alignment wrapText="1"/>
    </xf>
    <xf numFmtId="164" fontId="0" fillId="4" borderId="7" xfId="0" applyNumberFormat="1" applyFill="1" applyBorder="1"/>
    <xf numFmtId="0" fontId="0" fillId="5" borderId="3" xfId="0" applyFill="1" applyBorder="1"/>
    <xf numFmtId="0" fontId="0" fillId="5" borderId="4" xfId="0" applyFill="1" applyBorder="1"/>
    <xf numFmtId="0" fontId="0" fillId="5" borderId="4" xfId="0" applyFill="1" applyBorder="1" applyAlignment="1">
      <alignment wrapText="1"/>
    </xf>
    <xf numFmtId="164" fontId="0" fillId="5" borderId="4" xfId="0" applyNumberFormat="1" applyFill="1" applyBorder="1"/>
    <xf numFmtId="0" fontId="0" fillId="5" borderId="5" xfId="0" applyFill="1" applyBorder="1"/>
    <xf numFmtId="0" fontId="0" fillId="5" borderId="1" xfId="0" applyFill="1" applyBorder="1"/>
    <xf numFmtId="0" fontId="0" fillId="5" borderId="1" xfId="0" applyFill="1" applyBorder="1" applyAlignment="1">
      <alignment wrapText="1"/>
    </xf>
    <xf numFmtId="164" fontId="0" fillId="5" borderId="1" xfId="0" applyNumberFormat="1" applyFill="1" applyBorder="1"/>
    <xf numFmtId="0" fontId="0" fillId="5" borderId="6" xfId="0" applyFill="1" applyBorder="1"/>
    <xf numFmtId="0" fontId="0" fillId="5" borderId="7" xfId="0" applyFill="1" applyBorder="1"/>
    <xf numFmtId="0" fontId="0" fillId="5" borderId="7" xfId="0" applyFill="1" applyBorder="1" applyAlignment="1">
      <alignment wrapText="1"/>
    </xf>
    <xf numFmtId="164" fontId="0" fillId="5" borderId="7" xfId="0" applyNumberFormat="1" applyFill="1" applyBorder="1"/>
    <xf numFmtId="0" fontId="0" fillId="6" borderId="1" xfId="0" applyFill="1" applyBorder="1"/>
    <xf numFmtId="0" fontId="0" fillId="6" borderId="1" xfId="0" applyFill="1" applyBorder="1" applyAlignment="1">
      <alignment wrapText="1"/>
    </xf>
    <xf numFmtId="164" fontId="0" fillId="6" borderId="1" xfId="0" applyNumberFormat="1" applyFill="1" applyBorder="1"/>
    <xf numFmtId="0" fontId="0" fillId="7" borderId="1" xfId="0" applyFill="1" applyBorder="1"/>
    <xf numFmtId="0" fontId="0" fillId="7" borderId="1" xfId="0" applyFill="1" applyBorder="1" applyAlignment="1">
      <alignment wrapText="1"/>
    </xf>
    <xf numFmtId="164" fontId="0" fillId="7" borderId="1" xfId="0" applyNumberFormat="1" applyFill="1" applyBorder="1"/>
    <xf numFmtId="0" fontId="0" fillId="6" borderId="7" xfId="0" applyFill="1" applyBorder="1"/>
    <xf numFmtId="0" fontId="0" fillId="6" borderId="7" xfId="0" applyFill="1" applyBorder="1" applyAlignment="1">
      <alignment wrapText="1"/>
    </xf>
    <xf numFmtId="164" fontId="0" fillId="6" borderId="7" xfId="0" applyNumberFormat="1" applyFill="1" applyBorder="1"/>
    <xf numFmtId="0" fontId="0" fillId="7" borderId="3" xfId="0" applyFill="1" applyBorder="1"/>
    <xf numFmtId="0" fontId="0" fillId="7" borderId="4" xfId="0" applyFill="1" applyBorder="1"/>
    <xf numFmtId="0" fontId="0" fillId="7" borderId="4" xfId="0" applyFill="1" applyBorder="1" applyAlignment="1">
      <alignment wrapText="1"/>
    </xf>
    <xf numFmtId="164" fontId="0" fillId="7" borderId="4" xfId="0" applyNumberFormat="1" applyFill="1" applyBorder="1"/>
    <xf numFmtId="0" fontId="0" fillId="7" borderId="5" xfId="0" applyFill="1" applyBorder="1"/>
    <xf numFmtId="0" fontId="0" fillId="7" borderId="6" xfId="0" applyFill="1" applyBorder="1"/>
    <xf numFmtId="0" fontId="0" fillId="7" borderId="7" xfId="0" applyFill="1" applyBorder="1"/>
    <xf numFmtId="0" fontId="0" fillId="7" borderId="7" xfId="0" applyFill="1" applyBorder="1" applyAlignment="1">
      <alignment wrapText="1"/>
    </xf>
    <xf numFmtId="164" fontId="0" fillId="7" borderId="7" xfId="0" applyNumberFormat="1" applyFill="1" applyBorder="1"/>
    <xf numFmtId="0" fontId="0" fillId="8" borderId="8" xfId="0" applyFill="1" applyBorder="1"/>
    <xf numFmtId="0" fontId="0" fillId="8" borderId="9" xfId="0" applyFill="1" applyBorder="1"/>
    <xf numFmtId="0" fontId="2" fillId="8" borderId="9" xfId="0" applyFont="1" applyFill="1" applyBorder="1"/>
    <xf numFmtId="0" fontId="0" fillId="8" borderId="10" xfId="0" applyFill="1" applyBorder="1"/>
    <xf numFmtId="0" fontId="0" fillId="8" borderId="11" xfId="0" applyFill="1" applyBorder="1"/>
    <xf numFmtId="0" fontId="0" fillId="8" borderId="12" xfId="0" applyFill="1" applyBorder="1"/>
    <xf numFmtId="0" fontId="0" fillId="8" borderId="13" xfId="0" applyFill="1" applyBorder="1"/>
    <xf numFmtId="0" fontId="4" fillId="9" borderId="0" xfId="0" applyFont="1" applyFill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"/>
  <sheetViews>
    <sheetView tabSelected="1" workbookViewId="0">
      <selection activeCell="D4" sqref="D4"/>
    </sheetView>
  </sheetViews>
  <sheetFormatPr defaultRowHeight="15"/>
  <cols>
    <col min="1" max="1" width="36" customWidth="1"/>
    <col min="2" max="2" width="41.7109375" customWidth="1"/>
    <col min="3" max="3" width="33.140625" customWidth="1"/>
    <col min="4" max="4" width="16.42578125" customWidth="1"/>
    <col min="5" max="5" width="33.42578125" customWidth="1"/>
    <col min="6" max="6" width="33.7109375" customWidth="1"/>
    <col min="7" max="7" width="24.7109375" customWidth="1"/>
    <col min="8" max="8" width="22" customWidth="1"/>
    <col min="9" max="9" width="61.42578125" customWidth="1"/>
  </cols>
  <sheetData>
    <row r="1" spans="1:10" ht="18.75">
      <c r="A1" s="1" t="s">
        <v>0</v>
      </c>
      <c r="E1" s="61" t="s">
        <v>1</v>
      </c>
    </row>
    <row r="2" spans="1:10">
      <c r="A2" s="2" t="s">
        <v>2</v>
      </c>
      <c r="I2" s="2" t="s">
        <v>3</v>
      </c>
    </row>
    <row r="3" spans="1:10">
      <c r="A3" t="s">
        <v>4</v>
      </c>
      <c r="I3" s="2" t="s">
        <v>5</v>
      </c>
    </row>
    <row r="4" spans="1:10">
      <c r="A4" t="s">
        <v>6</v>
      </c>
      <c r="I4" t="s">
        <v>7</v>
      </c>
      <c r="J4" t="str">
        <f>IFERROR(AVERAGEIF(A7:A41,"Beveiliging persoonsgegevens",D7:D41),"")</f>
        <v/>
      </c>
    </row>
    <row r="5" spans="1:10">
      <c r="I5" t="s">
        <v>8</v>
      </c>
      <c r="J5" t="str">
        <f>IFERROR(AVERAGEIF(A7:A41,"Bewustzijn",D7:D41),"")</f>
        <v/>
      </c>
    </row>
    <row r="6" spans="1:10" ht="15.75" thickBot="1">
      <c r="A6" s="4" t="s">
        <v>9</v>
      </c>
      <c r="B6" s="4" t="s">
        <v>10</v>
      </c>
      <c r="C6" s="5" t="s">
        <v>11</v>
      </c>
      <c r="D6" s="4" t="s">
        <v>12</v>
      </c>
      <c r="E6" s="4" t="s">
        <v>13</v>
      </c>
      <c r="F6" s="4" t="s">
        <v>14</v>
      </c>
      <c r="G6" s="4" t="s">
        <v>15</v>
      </c>
      <c r="H6" s="4" t="s">
        <v>16</v>
      </c>
      <c r="I6" t="s">
        <v>17</v>
      </c>
      <c r="J6" t="str">
        <f>IFERROR(AVERAGEIF(A7:A41,"Rechten van betrokkenen",D7:D41),"")</f>
        <v/>
      </c>
    </row>
    <row r="7" spans="1:10" ht="30">
      <c r="A7" s="9" t="s">
        <v>7</v>
      </c>
      <c r="B7" s="10" t="s">
        <v>18</v>
      </c>
      <c r="C7" s="11" t="s">
        <v>19</v>
      </c>
      <c r="D7" s="10"/>
      <c r="E7" s="10"/>
      <c r="F7" s="10"/>
      <c r="G7" s="10"/>
      <c r="H7" s="12"/>
      <c r="I7" s="56" t="s">
        <v>20</v>
      </c>
      <c r="J7" t="str">
        <f>IFERROR(AVERAGEIF(A7:A41,"Bewaar- en vernietigingsplicht",D7:D41),"")</f>
        <v/>
      </c>
    </row>
    <row r="8" spans="1:10" ht="30.75" thickBot="1">
      <c r="A8" s="13" t="s">
        <v>7</v>
      </c>
      <c r="B8" s="6" t="s">
        <v>18</v>
      </c>
      <c r="C8" s="7" t="s">
        <v>21</v>
      </c>
      <c r="D8" s="6"/>
      <c r="E8" s="6"/>
      <c r="F8" s="6"/>
      <c r="G8" s="6"/>
      <c r="H8" s="8"/>
      <c r="I8" s="57" t="s">
        <v>22</v>
      </c>
    </row>
    <row r="9" spans="1:10" ht="30">
      <c r="A9" s="13" t="s">
        <v>7</v>
      </c>
      <c r="B9" s="6" t="s">
        <v>18</v>
      </c>
      <c r="C9" s="7" t="s">
        <v>23</v>
      </c>
      <c r="D9" s="6"/>
      <c r="E9" s="6"/>
      <c r="F9" s="6"/>
      <c r="G9" s="6"/>
      <c r="H9" s="8"/>
      <c r="I9" s="54" t="s">
        <v>24</v>
      </c>
    </row>
    <row r="10" spans="1:10" ht="45">
      <c r="A10" s="13" t="s">
        <v>7</v>
      </c>
      <c r="B10" s="6" t="s">
        <v>18</v>
      </c>
      <c r="C10" s="7" t="s">
        <v>25</v>
      </c>
      <c r="D10" s="6"/>
      <c r="E10" s="6"/>
      <c r="F10" s="6"/>
      <c r="G10" s="6"/>
      <c r="H10" s="8"/>
      <c r="I10" s="55" t="s">
        <v>26</v>
      </c>
      <c r="J10" t="str">
        <f>IFERROR(AVERAGEIFS(D7:D41,A7:A41,"Beveiliging persoonsgegevens",B7:B41,"Uitwisseling"),"")</f>
        <v/>
      </c>
    </row>
    <row r="11" spans="1:10" ht="30.75" thickBot="1">
      <c r="A11" s="13" t="s">
        <v>7</v>
      </c>
      <c r="B11" s="6" t="s">
        <v>27</v>
      </c>
      <c r="C11" s="7" t="s">
        <v>28</v>
      </c>
      <c r="D11" s="6"/>
      <c r="E11" s="6"/>
      <c r="F11" s="6"/>
      <c r="G11" s="6"/>
      <c r="H11" s="8"/>
      <c r="I11" s="58" t="s">
        <v>29</v>
      </c>
      <c r="J11" t="str">
        <f>IFERROR(AVERAGEIFS(D7:D41,A7:A41,"Beveiliging persoonsgegevens",B7:B41,"Opslag en beveiliging"),"")</f>
        <v/>
      </c>
    </row>
    <row r="12" spans="1:10" ht="45">
      <c r="A12" s="13" t="s">
        <v>7</v>
      </c>
      <c r="B12" s="6" t="s">
        <v>27</v>
      </c>
      <c r="C12" s="7" t="s">
        <v>30</v>
      </c>
      <c r="D12" s="6"/>
      <c r="E12" s="6"/>
      <c r="F12" s="6"/>
      <c r="G12" s="6"/>
      <c r="H12" s="8"/>
      <c r="I12" s="59" t="s">
        <v>31</v>
      </c>
      <c r="J12" t="str">
        <f>IFERROR(AVERAGEIFS(D7:D41,A7:A41,"Beveiliging persoonsgegevens",B7:B41,"Autorisatie en toegang"),"")</f>
        <v/>
      </c>
    </row>
    <row r="13" spans="1:10" ht="30">
      <c r="A13" s="13" t="s">
        <v>7</v>
      </c>
      <c r="B13" s="6" t="s">
        <v>32</v>
      </c>
      <c r="C13" s="7" t="s">
        <v>33</v>
      </c>
      <c r="D13" s="6"/>
      <c r="E13" s="6"/>
      <c r="F13" s="6"/>
      <c r="G13" s="6"/>
      <c r="H13" s="8"/>
      <c r="I13" s="55"/>
      <c r="J13" t="str">
        <f>IFERROR(AVERAGEIFS(D7:D41,A7:A41,"Bewustzijn",B7:B41,"Privacybewustzijn"),"")</f>
        <v/>
      </c>
    </row>
    <row r="14" spans="1:10" ht="30">
      <c r="A14" s="13" t="s">
        <v>7</v>
      </c>
      <c r="B14" s="6" t="s">
        <v>32</v>
      </c>
      <c r="C14" s="7" t="s">
        <v>34</v>
      </c>
      <c r="D14" s="6"/>
      <c r="E14" s="6"/>
      <c r="F14" s="6"/>
      <c r="G14" s="6"/>
      <c r="H14" s="8"/>
      <c r="I14" s="55"/>
      <c r="J14" t="str">
        <f>IFERROR(AVERAGEIFS(D7:D41,A7:A41,"Bewustzijn",B7:B41,"Mediawijsheid leerlingen"),"")</f>
        <v/>
      </c>
    </row>
    <row r="15" spans="1:10" ht="30">
      <c r="A15" s="13" t="s">
        <v>7</v>
      </c>
      <c r="B15" s="6" t="s">
        <v>32</v>
      </c>
      <c r="C15" s="7" t="s">
        <v>35</v>
      </c>
      <c r="D15" s="6"/>
      <c r="E15" s="6"/>
      <c r="F15" s="6"/>
      <c r="G15" s="6"/>
      <c r="H15" s="8"/>
      <c r="I15" s="55"/>
      <c r="J15" t="str">
        <f>IFERROR(AVERAGEIFS(D7:D41,A7:A41,"Bewustzijn",B7:B41,"ICT en sociale media"),"")</f>
        <v/>
      </c>
    </row>
    <row r="16" spans="1:10" ht="45">
      <c r="A16" s="14" t="s">
        <v>7</v>
      </c>
      <c r="B16" s="15" t="s">
        <v>32</v>
      </c>
      <c r="C16" s="16" t="s">
        <v>36</v>
      </c>
      <c r="D16" s="15"/>
      <c r="E16" s="15"/>
      <c r="F16" s="15"/>
      <c r="G16" s="15"/>
      <c r="H16" s="17"/>
      <c r="I16" s="57"/>
      <c r="J16" t="str">
        <f>IFERROR(AVERAGEIFS(D7:D41,A7:A41,"Rechten van betrokkenen",B7:B41,"Toestemming vragen"),"")</f>
        <v/>
      </c>
    </row>
    <row r="17" spans="1:10" ht="30">
      <c r="A17" s="18" t="s">
        <v>8</v>
      </c>
      <c r="B17" s="18" t="s">
        <v>37</v>
      </c>
      <c r="C17" s="19" t="s">
        <v>38</v>
      </c>
      <c r="D17" s="18"/>
      <c r="E17" s="18"/>
      <c r="F17" s="18"/>
      <c r="G17" s="18"/>
      <c r="H17" s="20"/>
      <c r="I17" s="55"/>
      <c r="J17" t="str">
        <f>IFERROR(AVERAGEIFS(D7:D41,A7:A41,"Rechten van betrokkenen",B7:B41,"Informatieplicht"),"")</f>
        <v/>
      </c>
    </row>
    <row r="18" spans="1:10" ht="30">
      <c r="A18" s="18" t="s">
        <v>8</v>
      </c>
      <c r="B18" s="18" t="s">
        <v>37</v>
      </c>
      <c r="C18" s="19" t="s">
        <v>39</v>
      </c>
      <c r="D18" s="18"/>
      <c r="E18" s="18"/>
      <c r="F18" s="18"/>
      <c r="G18" s="18"/>
      <c r="H18" s="20"/>
      <c r="I18" s="55"/>
      <c r="J18" t="str">
        <f>IFERROR(AVERAGEIFS(D7:D41,A7:A41,"Bewaar- en vernietigingsplicht",B7:B41,"Opschonen digitale bronnen"),"")</f>
        <v/>
      </c>
    </row>
    <row r="19" spans="1:10" ht="30">
      <c r="A19" s="18" t="s">
        <v>8</v>
      </c>
      <c r="B19" s="18" t="s">
        <v>37</v>
      </c>
      <c r="C19" s="19" t="s">
        <v>40</v>
      </c>
      <c r="D19" s="18"/>
      <c r="E19" s="18"/>
      <c r="F19" s="18"/>
      <c r="G19" s="18"/>
      <c r="H19" s="20"/>
      <c r="I19" s="55"/>
      <c r="J19" t="str">
        <f>IFERROR(AVERAGEIFS(D7:D41,A7:A41,"Bewaar- en vernietigingsplicht",B7:B41,"Vernietiging papieren documentatie"),"")</f>
        <v/>
      </c>
    </row>
    <row r="20" spans="1:10" ht="30">
      <c r="A20" s="18" t="s">
        <v>8</v>
      </c>
      <c r="B20" s="18" t="s">
        <v>37</v>
      </c>
      <c r="C20" s="19" t="s">
        <v>41</v>
      </c>
      <c r="D20" s="18"/>
      <c r="E20" s="18"/>
      <c r="F20" s="18"/>
      <c r="G20" s="18"/>
      <c r="H20" s="20"/>
      <c r="I20" s="55"/>
    </row>
    <row r="21" spans="1:10" ht="30">
      <c r="A21" s="18" t="s">
        <v>8</v>
      </c>
      <c r="B21" s="18" t="s">
        <v>37</v>
      </c>
      <c r="C21" s="19" t="s">
        <v>42</v>
      </c>
      <c r="D21" s="18"/>
      <c r="E21" s="18"/>
      <c r="F21" s="18"/>
      <c r="G21" s="18"/>
      <c r="H21" s="20"/>
    </row>
    <row r="22" spans="1:10" ht="45.75" thickBot="1">
      <c r="A22" s="21" t="s">
        <v>8</v>
      </c>
      <c r="B22" s="21" t="s">
        <v>37</v>
      </c>
      <c r="C22" s="22" t="s">
        <v>43</v>
      </c>
      <c r="D22" s="21"/>
      <c r="E22" s="21"/>
      <c r="F22" s="21"/>
      <c r="G22" s="21"/>
      <c r="H22" s="23"/>
    </row>
    <row r="23" spans="1:10" ht="30">
      <c r="A23" s="24" t="s">
        <v>8</v>
      </c>
      <c r="B23" s="25" t="s">
        <v>44</v>
      </c>
      <c r="C23" s="26" t="s">
        <v>45</v>
      </c>
      <c r="D23" s="25"/>
      <c r="E23" s="25"/>
      <c r="F23" s="25"/>
      <c r="G23" s="25"/>
      <c r="H23" s="27"/>
    </row>
    <row r="24" spans="1:10" ht="30">
      <c r="A24" s="28" t="s">
        <v>8</v>
      </c>
      <c r="B24" s="29" t="s">
        <v>46</v>
      </c>
      <c r="C24" s="30" t="s">
        <v>47</v>
      </c>
      <c r="D24" s="29"/>
      <c r="E24" s="29"/>
      <c r="F24" s="29"/>
      <c r="G24" s="29"/>
      <c r="H24" s="31"/>
    </row>
    <row r="25" spans="1:10" ht="30">
      <c r="A25" s="32" t="s">
        <v>8</v>
      </c>
      <c r="B25" s="33" t="s">
        <v>46</v>
      </c>
      <c r="C25" s="34" t="s">
        <v>48</v>
      </c>
      <c r="D25" s="33"/>
      <c r="E25" s="33"/>
      <c r="F25" s="33"/>
      <c r="G25" s="33"/>
      <c r="H25" s="35"/>
    </row>
    <row r="26" spans="1:10" ht="45">
      <c r="A26" s="36" t="s">
        <v>17</v>
      </c>
      <c r="B26" s="36" t="s">
        <v>49</v>
      </c>
      <c r="C26" s="37" t="s">
        <v>50</v>
      </c>
      <c r="D26" s="36"/>
      <c r="E26" s="36"/>
      <c r="F26" s="36"/>
      <c r="G26" s="36"/>
      <c r="H26" s="38"/>
    </row>
    <row r="27" spans="1:10" ht="30">
      <c r="A27" s="36" t="s">
        <v>17</v>
      </c>
      <c r="B27" s="36" t="s">
        <v>49</v>
      </c>
      <c r="C27" s="37" t="s">
        <v>51</v>
      </c>
      <c r="D27" s="36"/>
      <c r="E27" s="36"/>
      <c r="F27" s="36"/>
      <c r="G27" s="36"/>
      <c r="H27" s="38"/>
      <c r="I27" s="59"/>
    </row>
    <row r="28" spans="1:10" ht="45">
      <c r="A28" s="36" t="s">
        <v>17</v>
      </c>
      <c r="B28" s="36" t="s">
        <v>49</v>
      </c>
      <c r="C28" s="37" t="s">
        <v>52</v>
      </c>
      <c r="D28" s="36"/>
      <c r="E28" s="36"/>
      <c r="F28" s="36"/>
      <c r="G28" s="36"/>
      <c r="H28" s="38"/>
      <c r="I28" s="59"/>
    </row>
    <row r="29" spans="1:10" ht="45">
      <c r="A29" s="36" t="s">
        <v>17</v>
      </c>
      <c r="B29" s="36" t="s">
        <v>49</v>
      </c>
      <c r="C29" s="37" t="s">
        <v>53</v>
      </c>
      <c r="D29" s="36"/>
      <c r="E29" s="36"/>
      <c r="F29" s="36"/>
      <c r="G29" s="36"/>
      <c r="H29" s="38"/>
      <c r="I29" s="59"/>
    </row>
    <row r="30" spans="1:10" ht="30">
      <c r="A30" s="36" t="s">
        <v>17</v>
      </c>
      <c r="B30" s="36" t="s">
        <v>49</v>
      </c>
      <c r="C30" s="37" t="s">
        <v>54</v>
      </c>
      <c r="D30" s="36"/>
      <c r="E30" s="36"/>
      <c r="F30" s="36"/>
      <c r="G30" s="36"/>
      <c r="H30" s="38"/>
      <c r="I30" s="59"/>
    </row>
    <row r="31" spans="1:10" ht="30">
      <c r="A31" s="36" t="s">
        <v>17</v>
      </c>
      <c r="B31" s="36" t="s">
        <v>49</v>
      </c>
      <c r="C31" s="37" t="s">
        <v>55</v>
      </c>
      <c r="D31" s="36"/>
      <c r="E31" s="36"/>
      <c r="F31" s="36"/>
      <c r="G31" s="36"/>
      <c r="H31" s="38"/>
      <c r="I31" s="59"/>
    </row>
    <row r="32" spans="1:10" ht="30">
      <c r="A32" s="36" t="s">
        <v>17</v>
      </c>
      <c r="B32" s="36" t="s">
        <v>56</v>
      </c>
      <c r="C32" s="37" t="s">
        <v>57</v>
      </c>
      <c r="D32" s="36"/>
      <c r="E32" s="36"/>
      <c r="F32" s="36"/>
      <c r="G32" s="36"/>
      <c r="H32" s="38"/>
      <c r="I32" s="59"/>
    </row>
    <row r="33" spans="1:9" ht="45">
      <c r="A33" s="36" t="s">
        <v>17</v>
      </c>
      <c r="B33" s="36" t="s">
        <v>56</v>
      </c>
      <c r="C33" s="37" t="s">
        <v>58</v>
      </c>
      <c r="D33" s="36"/>
      <c r="E33" s="36"/>
      <c r="F33" s="36"/>
      <c r="G33" s="36"/>
      <c r="H33" s="38"/>
      <c r="I33" s="59"/>
    </row>
    <row r="34" spans="1:9" ht="30">
      <c r="A34" s="36" t="s">
        <v>17</v>
      </c>
      <c r="B34" s="36" t="s">
        <v>56</v>
      </c>
      <c r="C34" s="37" t="s">
        <v>59</v>
      </c>
      <c r="D34" s="36"/>
      <c r="E34" s="36"/>
      <c r="F34" s="36"/>
      <c r="G34" s="36"/>
      <c r="H34" s="38"/>
      <c r="I34" s="59"/>
    </row>
    <row r="35" spans="1:9" ht="45.75" thickBot="1">
      <c r="A35" s="42" t="s">
        <v>17</v>
      </c>
      <c r="B35" s="42" t="s">
        <v>56</v>
      </c>
      <c r="C35" s="43" t="s">
        <v>60</v>
      </c>
      <c r="D35" s="42"/>
      <c r="E35" s="42"/>
      <c r="F35" s="42"/>
      <c r="G35" s="42"/>
      <c r="H35" s="44"/>
      <c r="I35" s="59"/>
    </row>
    <row r="36" spans="1:9" ht="60">
      <c r="A36" s="45" t="s">
        <v>61</v>
      </c>
      <c r="B36" s="46" t="s">
        <v>62</v>
      </c>
      <c r="C36" s="47" t="s">
        <v>63</v>
      </c>
      <c r="D36" s="46"/>
      <c r="E36" s="46"/>
      <c r="F36" s="46"/>
      <c r="G36" s="46"/>
      <c r="H36" s="48"/>
      <c r="I36" s="59"/>
    </row>
    <row r="37" spans="1:9" ht="30">
      <c r="A37" s="49" t="s">
        <v>61</v>
      </c>
      <c r="B37" s="39" t="s">
        <v>62</v>
      </c>
      <c r="C37" s="40" t="s">
        <v>64</v>
      </c>
      <c r="D37" s="39"/>
      <c r="E37" s="39"/>
      <c r="F37" s="39"/>
      <c r="G37" s="39"/>
      <c r="H37" s="41"/>
      <c r="I37" s="59"/>
    </row>
    <row r="38" spans="1:9" ht="45">
      <c r="A38" s="50" t="s">
        <v>61</v>
      </c>
      <c r="B38" s="51" t="s">
        <v>62</v>
      </c>
      <c r="C38" s="52" t="s">
        <v>65</v>
      </c>
      <c r="D38" s="51"/>
      <c r="E38" s="51"/>
      <c r="F38" s="51"/>
      <c r="G38" s="51"/>
      <c r="H38" s="53"/>
      <c r="I38" s="59"/>
    </row>
    <row r="39" spans="1:9" ht="45">
      <c r="A39" s="39" t="s">
        <v>61</v>
      </c>
      <c r="B39" s="39" t="s">
        <v>62</v>
      </c>
      <c r="C39" s="40" t="s">
        <v>66</v>
      </c>
      <c r="D39" s="39"/>
      <c r="E39" s="39"/>
      <c r="F39" s="39"/>
      <c r="G39" s="39"/>
      <c r="H39" s="41"/>
      <c r="I39" s="59"/>
    </row>
    <row r="40" spans="1:9" ht="45">
      <c r="A40" s="39" t="s">
        <v>61</v>
      </c>
      <c r="B40" s="39" t="s">
        <v>67</v>
      </c>
      <c r="C40" s="40" t="s">
        <v>68</v>
      </c>
      <c r="D40" s="39"/>
      <c r="E40" s="39"/>
      <c r="F40" s="39"/>
      <c r="G40" s="39"/>
      <c r="H40" s="41"/>
      <c r="I40" s="59"/>
    </row>
    <row r="41" spans="1:9" ht="45.75" thickBot="1">
      <c r="A41" s="39" t="s">
        <v>61</v>
      </c>
      <c r="B41" s="39" t="s">
        <v>67</v>
      </c>
      <c r="C41" s="40" t="s">
        <v>69</v>
      </c>
      <c r="D41" s="39"/>
      <c r="E41" s="39"/>
      <c r="F41" s="39"/>
      <c r="G41" s="39"/>
      <c r="H41" s="41"/>
      <c r="I41" s="60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RowHeight="15"/>
  <cols>
    <col min="1" max="1" width="110" customWidth="1"/>
  </cols>
  <sheetData>
    <row r="1" spans="1:1" ht="15.75">
      <c r="A1" s="3" t="s">
        <v>70</v>
      </c>
    </row>
    <row r="3" spans="1:1">
      <c r="A3" t="s">
        <v>71</v>
      </c>
    </row>
    <row r="6" spans="1:1">
      <c r="A6" s="2" t="s">
        <v>72</v>
      </c>
    </row>
    <row r="7" spans="1:1">
      <c r="A7" t="s">
        <v>73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2025-09-08T06:09:42Z</dcterms:created>
  <dcterms:modified xsi:type="dcterms:W3CDTF">2025-10-20T07:07:01Z</dcterms:modified>
  <cp:category/>
  <cp:contentStatus/>
</cp:coreProperties>
</file>